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948CBA15-1200-4561-A123-D19DE4185291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be1r0JrW+AffhDpV67Q8b6sM7aw=="/>
    </ext>
  </extLst>
</workbook>
</file>

<file path=xl/calcChain.xml><?xml version="1.0" encoding="utf-8"?>
<calcChain xmlns="http://schemas.openxmlformats.org/spreadsheetml/2006/main">
  <c r="O17" i="1" l="1"/>
  <c r="A17" i="1" s="1"/>
  <c r="R17" i="1" l="1"/>
  <c r="D17" i="1"/>
  <c r="C17" i="1"/>
  <c r="B17" i="1"/>
  <c r="S17" i="1"/>
  <c r="O18" i="1"/>
  <c r="A18" i="1" s="1"/>
  <c r="C18" i="1" l="1"/>
  <c r="D18" i="1"/>
  <c r="S18" i="1"/>
  <c r="O19" i="1"/>
  <c r="R18" i="1"/>
  <c r="B18" i="1"/>
  <c r="B19" i="1" s="1"/>
  <c r="C19" i="1" l="1"/>
  <c r="D19" i="1"/>
  <c r="D20" i="1" s="1"/>
  <c r="O20" i="1"/>
  <c r="S19" i="1"/>
  <c r="R19" i="1"/>
  <c r="A19" i="1"/>
  <c r="A20" i="1" s="1"/>
  <c r="C20" i="1" l="1"/>
  <c r="L19" i="1"/>
  <c r="L18" i="1" s="1"/>
  <c r="L17" i="1" s="1"/>
  <c r="L16" i="1" s="1"/>
  <c r="R20" i="1"/>
  <c r="O21" i="1"/>
  <c r="S20" i="1"/>
  <c r="J19" i="1"/>
  <c r="J18" i="1" s="1"/>
  <c r="J17" i="1" s="1"/>
  <c r="J16" i="1" s="1"/>
  <c r="B20" i="1"/>
  <c r="C21" i="1" l="1"/>
  <c r="S21" i="1"/>
  <c r="R21" i="1"/>
  <c r="O22" i="1"/>
  <c r="A21" i="1"/>
  <c r="C22" i="1" l="1"/>
  <c r="O23" i="1"/>
  <c r="S22" i="1"/>
  <c r="R22" i="1"/>
  <c r="A22" i="1"/>
  <c r="C23" i="1" l="1"/>
  <c r="A23" i="1"/>
  <c r="O24" i="1"/>
  <c r="S23" i="1"/>
  <c r="R23" i="1"/>
  <c r="C24" i="1" l="1"/>
  <c r="O25" i="1"/>
  <c r="K24" i="1" s="1"/>
  <c r="K23" i="1" s="1"/>
  <c r="K22" i="1" s="1"/>
  <c r="K21" i="1" s="1"/>
  <c r="K20" i="1" s="1"/>
  <c r="K19" i="1" s="1"/>
  <c r="K18" i="1" s="1"/>
  <c r="K17" i="1" s="1"/>
  <c r="K16" i="1" s="1"/>
  <c r="R24" i="1"/>
  <c r="S24" i="1"/>
  <c r="A24" i="1"/>
  <c r="A25" i="1" l="1"/>
  <c r="C25" i="1"/>
  <c r="S25" i="1"/>
  <c r="R25" i="1"/>
  <c r="I24" i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<sst xmlns="http://schemas.openxmlformats.org/spreadsheetml/2006/main" count="109" uniqueCount="67">
  <si>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</si>
  <si>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</si>
  <si>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</si>
  <si>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</si>
  <si>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</si>
  <si>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</si>
  <si>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</si>
  <si>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</si>
  <si>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</si>
  <si>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</si>
  <si>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</si>
  <si>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</si>
  <si>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</si>
  <si>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</si>
  <si>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</si>
  <si>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</si>
  <si>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</si>
  <si>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</si>
  <si>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</si>
  <si>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</si>
  <si>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</si>
  <si>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</si>
  <si>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</si>
  <si>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</si>
  <si>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</si>
  <si>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</si>
  <si>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</si>
  <si>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Samara - Rachitele de Sus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</si>
  <si>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</si>
  <si>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</si>
  <si>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</si>
  <si>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</si>
  <si>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</si>
  <si>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</si>
  <si>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</si>
  <si>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</si>
  <si>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</si>
  <si>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</si>
  <si>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</si>
  <si>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</si>
  <si>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</si>
  <si>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</si>
  <si>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</si>
  <si>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</si>
  <si>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</si>
  <si>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</si>
  <si>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Nykolo</t>
  </si>
  <si>
    <t>S</t>
  </si>
  <si>
    <t>1</t>
  </si>
  <si>
    <t>Poiana Lacului - Peco</t>
  </si>
  <si>
    <t>Poiana Lacului</t>
  </si>
  <si>
    <t>D</t>
  </si>
  <si>
    <t>Samara</t>
  </si>
  <si>
    <t>Metofu</t>
  </si>
  <si>
    <t>2</t>
  </si>
  <si>
    <t>Babana Centru</t>
  </si>
  <si>
    <t>Babana Scoala</t>
  </si>
  <si>
    <t>Cotmenita</t>
  </si>
  <si>
    <t>Rachitele de Sus</t>
  </si>
  <si>
    <t>1=5</t>
  </si>
  <si>
    <t>1=7*</t>
  </si>
  <si>
    <t>1=5*</t>
  </si>
  <si>
    <t>1=7</t>
  </si>
  <si>
    <t>* Circula pana la Samara</t>
  </si>
  <si>
    <t>EMITENT,</t>
  </si>
  <si>
    <t>048</t>
  </si>
  <si>
    <t>Mosoaia-iesire Poiana Lacului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</si>
</sst>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0"/>
      <name val="Arial"/>
    </font>
    <font>
      <sz val="10"/>
      <name val="Arial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8" xfId="0" applyNumberFormat="1" applyFont="1" applyBorder="1" applyAlignment="1">
      <alignment horizontal="center"/>
    </xf>
    <xf numFmtId="20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20" fontId="1" fillId="0" borderId="10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9" fillId="0" borderId="9" xfId="0" applyNumberFormat="1" applyFont="1" applyBorder="1" applyAlignment="1">
      <alignment horizontal="center"/>
    </xf>
    <xf numFmtId="20" fontId="2" fillId="0" borderId="9" xfId="0" applyNumberFormat="1" applyFont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/>
    <xf numFmtId="20" fontId="1" fillId="0" borderId="12" xfId="0" applyNumberFormat="1" applyFont="1" applyBorder="1" applyAlignment="1">
      <alignment horizontal="center"/>
    </xf>
    <xf numFmtId="20" fontId="1" fillId="0" borderId="13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20" fontId="1" fillId="0" borderId="14" xfId="0" applyNumberFormat="1" applyFont="1" applyBorder="1" applyAlignment="1">
      <alignment horizontal="center"/>
    </xf>
    <xf numFmtId="20" fontId="9" fillId="0" borderId="14" xfId="0" applyNumberFormat="1" applyFont="1" applyBorder="1" applyAlignment="1">
      <alignment horizontal="center"/>
    </xf>
    <xf numFmtId="20" fontId="2" fillId="0" borderId="14" xfId="0" applyNumberFormat="1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20" fontId="2" fillId="0" borderId="15" xfId="0" applyNumberFormat="1" applyFont="1" applyBorder="1" applyAlignment="1">
      <alignment horizontal="center"/>
    </xf>
    <xf numFmtId="0" fontId="6" fillId="0" borderId="17" xfId="0" applyFont="1" applyBorder="1"/>
    <xf numFmtId="0" fontId="6" fillId="0" borderId="18" xfId="0" applyFont="1" applyBorder="1"/>
    <xf numFmtId="0" fontId="6" fillId="0" borderId="18" xfId="0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wrapText="1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/>
    <xf numFmtId="0" fontId="6" fillId="0" borderId="25" xfId="0" applyFont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0" borderId="27" xfId="0" applyFont="1" applyBorder="1"/>
    <xf numFmtId="0" fontId="6" fillId="0" borderId="27" xfId="0" applyFont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16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48"/>
  <sheetViews>
    <sheetView tabSelected="1" workbookViewId="0">
      <selection activeCell="H17" sqref="H17"/>
    </sheetView>
  </sheetViews>
  <sheetFormatPr defaultColWidth="14.44140625" defaultRowHeight="15" customHeight="1" x14ac:dyDescent="0.25"/>
  <cols>
    <col min="1" max="4" width="5.6640625" customWidth="1"/>
    <col min="5" max="5" width="5.6640625" bestFit="1" customWidth="1"/>
    <col min="6" max="6" width="4.6640625" customWidth="1"/>
    <col min="7" max="7" width="6.6640625" customWidth="1"/>
    <col min="8" max="8" width="28.6640625" customWidth="1"/>
    <col min="9" max="13" width="6.109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7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9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55</v>
      </c>
    </row>
    <row r="9" spans="1:28" ht="15.75" customHeight="1" x14ac:dyDescent="0.3">
      <c r="A9" s="70"/>
      <c r="B9" s="68"/>
      <c r="C9" s="68"/>
      <c r="D9" s="68"/>
      <c r="E9" s="68"/>
      <c r="F9" s="68"/>
      <c r="G9" s="68"/>
      <c r="H9" s="68"/>
      <c r="I9" s="12"/>
      <c r="J9" s="12"/>
      <c r="K9" s="13"/>
      <c r="L9" s="13"/>
      <c r="M9" s="13"/>
    </row>
    <row r="10" spans="1:28" ht="17.399999999999999" x14ac:dyDescent="0.3">
      <c r="A10" s="70" t="s">
        <v>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28" ht="17.399999999999999" x14ac:dyDescent="0.3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64" t="s">
        <v>29</v>
      </c>
      <c r="B12" s="65"/>
      <c r="C12" s="65"/>
      <c r="D12" s="65"/>
      <c r="E12" s="65"/>
      <c r="F12" s="15" t="s">
        <v>30</v>
      </c>
      <c r="G12" s="16" t="s">
        <v>31</v>
      </c>
      <c r="H12" s="16" t="s">
        <v>32</v>
      </c>
      <c r="I12" s="71" t="s">
        <v>33</v>
      </c>
      <c r="J12" s="72"/>
      <c r="K12" s="72"/>
      <c r="L12" s="72"/>
      <c r="M12" s="7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thickBot="1" x14ac:dyDescent="0.3">
      <c r="A13" s="64" t="s">
        <v>34</v>
      </c>
      <c r="B13" s="65"/>
      <c r="C13" s="65"/>
      <c r="D13" s="65"/>
      <c r="E13" s="66"/>
      <c r="F13" s="45"/>
      <c r="G13" s="46" t="s">
        <v>35</v>
      </c>
      <c r="H13" s="47" t="s">
        <v>36</v>
      </c>
      <c r="I13" s="64" t="s">
        <v>34</v>
      </c>
      <c r="J13" s="65"/>
      <c r="K13" s="65"/>
      <c r="L13" s="65"/>
      <c r="M13" s="66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55" t="s">
        <v>38</v>
      </c>
      <c r="B14" s="56" t="s">
        <v>39</v>
      </c>
      <c r="C14" s="56" t="s">
        <v>40</v>
      </c>
      <c r="D14" s="56" t="s">
        <v>41</v>
      </c>
      <c r="E14" s="56" t="s">
        <v>42</v>
      </c>
      <c r="F14" s="57"/>
      <c r="G14" s="57"/>
      <c r="H14" s="56"/>
      <c r="I14" s="56" t="s">
        <v>38</v>
      </c>
      <c r="J14" s="56" t="s">
        <v>39</v>
      </c>
      <c r="K14" s="56" t="s">
        <v>40</v>
      </c>
      <c r="L14" s="56" t="s">
        <v>41</v>
      </c>
      <c r="M14" s="58" t="s">
        <v>42</v>
      </c>
      <c r="N14" s="17"/>
      <c r="O14" s="17" t="s">
        <v>43</v>
      </c>
      <c r="P14" s="17" t="s">
        <v>6</v>
      </c>
      <c r="Q14" s="17" t="s">
        <v>2</v>
      </c>
      <c r="R14" s="18" t="s">
        <v>44</v>
      </c>
      <c r="S14" s="18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59" t="s">
        <v>23</v>
      </c>
      <c r="B15" s="60" t="s">
        <v>23</v>
      </c>
      <c r="C15" s="60" t="s">
        <v>23</v>
      </c>
      <c r="D15" s="60" t="s">
        <v>23</v>
      </c>
      <c r="E15" s="60"/>
      <c r="F15" s="61"/>
      <c r="G15" s="61"/>
      <c r="H15" s="62"/>
      <c r="I15" s="60" t="s">
        <v>23</v>
      </c>
      <c r="J15" s="60" t="s">
        <v>23</v>
      </c>
      <c r="K15" s="60" t="s">
        <v>23</v>
      </c>
      <c r="L15" s="60" t="s">
        <v>23</v>
      </c>
      <c r="M15" s="63"/>
      <c r="N15" s="17"/>
      <c r="O15" s="17"/>
      <c r="P15" s="17"/>
      <c r="Q15" s="17"/>
      <c r="R15" s="18" t="s">
        <v>23</v>
      </c>
      <c r="S15" s="18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48">
        <v>0.77083333333333337</v>
      </c>
      <c r="B16" s="49">
        <v>0.27083333333333331</v>
      </c>
      <c r="C16" s="49">
        <v>0.58680555555555558</v>
      </c>
      <c r="D16" s="49">
        <v>0.6875</v>
      </c>
      <c r="E16" s="49"/>
      <c r="F16" s="50"/>
      <c r="G16" s="50">
        <v>0</v>
      </c>
      <c r="H16" s="51" t="s">
        <v>46</v>
      </c>
      <c r="I16" s="52">
        <f t="shared" ref="I16:L17" si="0">I17+TIME(0,0,(3600*($O17-$O16)/(INDEX($T$5:$AB$6,MATCH(I$15,$S$5:$S$6,0),MATCH(CONCATENATE($P17,$Q17),$T$4:$AB$4,0)))+$T$8))</f>
        <v>0.25719907407407405</v>
      </c>
      <c r="J16" s="52">
        <f t="shared" si="0"/>
        <v>0.31754629629629627</v>
      </c>
      <c r="K16" s="53">
        <f t="shared" si="0"/>
        <v>0.68081018518518521</v>
      </c>
      <c r="L16" s="53">
        <f t="shared" si="0"/>
        <v>0.74115740740740743</v>
      </c>
      <c r="M16" s="54"/>
      <c r="O16" s="5">
        <v>0</v>
      </c>
      <c r="P16" s="19"/>
      <c r="Q16" s="19"/>
      <c r="R16" s="20"/>
    </row>
    <row r="17" spans="1:23" ht="13.5" customHeight="1" x14ac:dyDescent="0.3">
      <c r="A17" s="21">
        <f t="shared" ref="A17:B18" si="1">A16+TIME(0,0,(3600*($O17-$O16)/(INDEX($T$5:$AB$6,MATCH(A$15,$S$5:$S$6,0),MATCH(CONCATENATE($P17,$Q17),$T$4:$AB$4,0)))+$T$8))</f>
        <v>0.77971064814814817</v>
      </c>
      <c r="B17" s="22">
        <f t="shared" si="1"/>
        <v>0.27971064814814811</v>
      </c>
      <c r="C17" s="22">
        <f t="shared" ref="C17:D18" si="2">C16+TIME(0,0,(3600*($O17-$O16)/(INDEX($T$5:$AB$6,MATCH(C$15,$S$5:$S$6,0),MATCH(CONCATENATE($P17,$Q17),$T$4:$AB$4,0)))+$T$8))</f>
        <v>0.59568287037037038</v>
      </c>
      <c r="D17" s="22">
        <f t="shared" si="2"/>
        <v>0.6963773148148148</v>
      </c>
      <c r="E17" s="22"/>
      <c r="F17" s="23">
        <v>9.9</v>
      </c>
      <c r="G17" s="23">
        <v>1</v>
      </c>
      <c r="H17" s="24" t="s">
        <v>66</v>
      </c>
      <c r="I17" s="22">
        <f t="shared" si="0"/>
        <v>0.24832175925925923</v>
      </c>
      <c r="J17" s="22">
        <f t="shared" si="0"/>
        <v>0.30866898148148147</v>
      </c>
      <c r="K17" s="43">
        <f t="shared" si="0"/>
        <v>0.67193287037037042</v>
      </c>
      <c r="L17" s="43">
        <f t="shared" si="0"/>
        <v>0.73228009259259264</v>
      </c>
      <c r="M17" s="25"/>
      <c r="O17" s="5">
        <f t="shared" ref="O17:O25" si="3">O16+F17</f>
        <v>9.9</v>
      </c>
      <c r="P17" s="26" t="s">
        <v>48</v>
      </c>
      <c r="Q17" s="26" t="s">
        <v>47</v>
      </c>
      <c r="R17" s="27">
        <f t="shared" ref="R17:S18" si="4">TIME(0,0,(3600*($O17-$O16)/(INDEX($T$5:$AB$6,MATCH(R$15,$S$5:$S$6,0),MATCH((CONCATENATE($P17,$Q17)),$T$4:$AB$4,0)))))</f>
        <v>8.2407407407407412E-3</v>
      </c>
      <c r="S17" s="27">
        <f t="shared" si="4"/>
        <v>1.03125E-2</v>
      </c>
      <c r="T17" s="1"/>
      <c r="U17" s="28"/>
      <c r="V17" s="1"/>
      <c r="W17" s="1"/>
    </row>
    <row r="18" spans="1:23" ht="13.5" customHeight="1" x14ac:dyDescent="0.3">
      <c r="A18" s="21">
        <f t="shared" si="1"/>
        <v>0.78309027777777784</v>
      </c>
      <c r="B18" s="22">
        <f t="shared" si="1"/>
        <v>0.28309027777777773</v>
      </c>
      <c r="C18" s="22">
        <f t="shared" si="2"/>
        <v>0.59906250000000005</v>
      </c>
      <c r="D18" s="22">
        <f t="shared" si="2"/>
        <v>0.69975694444444447</v>
      </c>
      <c r="E18" s="22"/>
      <c r="F18" s="23">
        <v>3.3</v>
      </c>
      <c r="G18" s="23">
        <v>2</v>
      </c>
      <c r="H18" s="24" t="s">
        <v>49</v>
      </c>
      <c r="I18" s="22">
        <f t="shared" ref="I18:L18" si="5">I19+TIME(0,0,(3600*($O19-$O18)/(INDEX($T$5:$AB$6,MATCH(I$15,$S$5:$S$6,0),MATCH(CONCATENATE($P19,$Q19),$T$4:$AB$4,0)))+$T$8))</f>
        <v>0.24494212962962961</v>
      </c>
      <c r="J18" s="22">
        <f t="shared" si="5"/>
        <v>0.30528935185185185</v>
      </c>
      <c r="K18" s="43">
        <f t="shared" si="5"/>
        <v>0.66855324074074074</v>
      </c>
      <c r="L18" s="43">
        <f t="shared" si="5"/>
        <v>0.72890046296296296</v>
      </c>
      <c r="M18" s="25"/>
      <c r="O18" s="5">
        <f t="shared" si="3"/>
        <v>13.2</v>
      </c>
      <c r="P18" s="26" t="s">
        <v>48</v>
      </c>
      <c r="Q18" s="26" t="s">
        <v>47</v>
      </c>
      <c r="R18" s="27">
        <f t="shared" si="4"/>
        <v>2.7430555555555559E-3</v>
      </c>
      <c r="S18" s="27">
        <f t="shared" si="4"/>
        <v>3.4375E-3</v>
      </c>
      <c r="T18" s="1"/>
      <c r="U18" s="28"/>
      <c r="V18" s="1"/>
      <c r="W18" s="1"/>
    </row>
    <row r="19" spans="1:23" ht="13.5" customHeight="1" x14ac:dyDescent="0.3">
      <c r="A19" s="21">
        <f t="shared" ref="A19:B19" si="6">A18+TIME(0,0,(3600*($O19-$O18)/(INDEX($T$5:$AB$6,MATCH(A$15,$S$5:$S$6,0),MATCH(CONCATENATE($P19,$Q19),$T$4:$AB$4,0)))+$T$8))</f>
        <v>0.78488425925925931</v>
      </c>
      <c r="B19" s="22">
        <f t="shared" si="6"/>
        <v>0.2848842592592592</v>
      </c>
      <c r="C19" s="22">
        <f t="shared" ref="C19:D19" si="7">C18+TIME(0,0,(3600*($O19-$O18)/(INDEX($T$5:$AB$6,MATCH(C$15,$S$5:$S$6,0),MATCH(CONCATENATE($P19,$Q19),$T$4:$AB$4,0)))+$T$8))</f>
        <v>0.60085648148148152</v>
      </c>
      <c r="D19" s="22">
        <f t="shared" si="7"/>
        <v>0.70155092592592594</v>
      </c>
      <c r="E19" s="22"/>
      <c r="F19" s="23">
        <v>1.4</v>
      </c>
      <c r="G19" s="23">
        <v>3</v>
      </c>
      <c r="H19" s="24" t="s">
        <v>50</v>
      </c>
      <c r="I19" s="22">
        <f t="shared" ref="I19:L19" si="8">I20+TIME(0,0,(3600*($O20-$O19)/(INDEX($T$5:$AB$6,MATCH(I$15,$S$5:$S$6,0),MATCH(CONCATENATE($P20,$Q20),$T$4:$AB$4,0)))+$T$8))</f>
        <v>0.24314814814814811</v>
      </c>
      <c r="J19" s="22">
        <f t="shared" si="8"/>
        <v>0.30349537037037039</v>
      </c>
      <c r="K19" s="43">
        <f t="shared" si="8"/>
        <v>0.66675925925925927</v>
      </c>
      <c r="L19" s="43">
        <f t="shared" si="8"/>
        <v>0.72710648148148149</v>
      </c>
      <c r="M19" s="25"/>
      <c r="O19" s="5">
        <f t="shared" si="3"/>
        <v>14.6</v>
      </c>
      <c r="P19" s="26" t="s">
        <v>48</v>
      </c>
      <c r="Q19" s="26" t="s">
        <v>51</v>
      </c>
      <c r="R19" s="27">
        <f t="shared" ref="R19:S19" si="9">TIME(0,0,(3600*($O19-$O18)/(INDEX($T$5:$AB$6,MATCH(R$15,$S$5:$S$6,0),MATCH((CONCATENATE($P19,$Q19)),$T$4:$AB$4,0)))))</f>
        <v>1.1574074074074076E-3</v>
      </c>
      <c r="S19" s="27">
        <f t="shared" si="9"/>
        <v>1.4583333333333334E-3</v>
      </c>
      <c r="T19" s="1"/>
      <c r="U19" s="28"/>
      <c r="V19" s="1"/>
      <c r="W19" s="1"/>
    </row>
    <row r="20" spans="1:23" ht="13.5" customHeight="1" x14ac:dyDescent="0.3">
      <c r="A20" s="21">
        <f t="shared" ref="A20:B20" si="10">A19+TIME(0,0,(3600*($O20-$O19)/(INDEX($T$5:$AB$6,MATCH(A$15,$S$5:$S$6,0),MATCH(CONCATENATE($P20,$Q20),$T$4:$AB$4,0)))+$T$8))</f>
        <v>0.78976851851851859</v>
      </c>
      <c r="B20" s="22">
        <f t="shared" si="10"/>
        <v>0.28976851851851848</v>
      </c>
      <c r="C20" s="22">
        <f t="shared" ref="C20:D20" si="11">C19+TIME(0,0,(3600*($O20-$O19)/(INDEX($T$5:$AB$6,MATCH(C$15,$S$5:$S$6,0),MATCH(CONCATENATE($P20,$Q20),$T$4:$AB$4,0)))+$T$8))</f>
        <v>0.6057407407407408</v>
      </c>
      <c r="D20" s="22">
        <f t="shared" si="11"/>
        <v>0.70643518518518522</v>
      </c>
      <c r="E20" s="22"/>
      <c r="F20" s="23">
        <v>5.0999999999999996</v>
      </c>
      <c r="G20" s="23">
        <v>4</v>
      </c>
      <c r="H20" s="24" t="s">
        <v>52</v>
      </c>
      <c r="I20" s="22">
        <f t="shared" ref="I20:I24" si="12">I21+TIME(0,0,(3600*($O21-$O20)/(INDEX($T$5:$AB$6,MATCH(I$15,$S$5:$S$6,0),MATCH(CONCATENATE($P21,$Q21),$T$4:$AB$4,0)))+$T$8))</f>
        <v>0.23826388888888886</v>
      </c>
      <c r="J20" s="29">
        <v>0.2986111111111111</v>
      </c>
      <c r="K20" s="43">
        <f t="shared" ref="K20:K24" si="13">K21+TIME(0,0,(3600*($O21-$O20)/(INDEX($T$5:$AB$6,MATCH(K$15,$S$5:$S$6,0),MATCH(CONCATENATE($P21,$Q21),$T$4:$AB$4,0)))+$T$8))</f>
        <v>0.66187499999999999</v>
      </c>
      <c r="L20" s="41">
        <v>0.72222222222222221</v>
      </c>
      <c r="M20" s="25"/>
      <c r="O20" s="5">
        <f t="shared" si="3"/>
        <v>19.7</v>
      </c>
      <c r="P20" s="26" t="s">
        <v>48</v>
      </c>
      <c r="Q20" s="26" t="s">
        <v>51</v>
      </c>
      <c r="R20" s="27">
        <f t="shared" ref="R20:S20" si="14">TIME(0,0,(3600*($O20-$O19)/(INDEX($T$5:$AB$6,MATCH(R$15,$S$5:$S$6,0),MATCH((CONCATENATE($P20,$Q20)),$T$4:$AB$4,0)))))</f>
        <v>4.2476851851851851E-3</v>
      </c>
      <c r="S20" s="27">
        <f t="shared" si="14"/>
        <v>5.3125000000000004E-3</v>
      </c>
      <c r="T20" s="1"/>
      <c r="U20" s="28"/>
      <c r="V20" s="1"/>
      <c r="W20" s="1"/>
    </row>
    <row r="21" spans="1:23" ht="13.5" customHeight="1" x14ac:dyDescent="0.3">
      <c r="A21" s="21">
        <f t="shared" ref="A21:A25" si="15">A20+TIME(0,0,(3600*($O21-$O20)/(INDEX($T$5:$AB$6,MATCH(A$15,$S$5:$S$6,0),MATCH(CONCATENATE($P21,$Q21),$T$4:$AB$4,0)))+$T$8))</f>
        <v>0.79299768518518521</v>
      </c>
      <c r="B21" s="22"/>
      <c r="C21" s="22">
        <f t="shared" ref="C21:C25" si="16">C20+TIME(0,0,(3600*($O21-$O20)/(INDEX($T$5:$AB$6,MATCH(C$15,$S$5:$S$6,0),MATCH(CONCATENATE($P21,$Q21),$T$4:$AB$4,0)))+$T$8))</f>
        <v>0.60896990740740742</v>
      </c>
      <c r="D21" s="22"/>
      <c r="E21" s="22"/>
      <c r="F21" s="23">
        <v>2.8</v>
      </c>
      <c r="G21" s="23">
        <v>5</v>
      </c>
      <c r="H21" s="24" t="s">
        <v>53</v>
      </c>
      <c r="I21" s="22">
        <f t="shared" si="12"/>
        <v>0.23503472222222219</v>
      </c>
      <c r="J21" s="22"/>
      <c r="K21" s="43">
        <f t="shared" si="13"/>
        <v>0.65864583333333337</v>
      </c>
      <c r="L21" s="40"/>
      <c r="M21" s="25"/>
      <c r="O21" s="5">
        <f t="shared" si="3"/>
        <v>22.5</v>
      </c>
      <c r="P21" s="26" t="s">
        <v>54</v>
      </c>
      <c r="Q21" s="26" t="s">
        <v>51</v>
      </c>
      <c r="R21" s="27">
        <f t="shared" ref="R21:S21" si="17">TIME(0,0,(3600*($O21-$O20)/(INDEX($T$5:$AB$6,MATCH(R$15,$S$5:$S$6,0),MATCH((CONCATENATE($P21,$Q21)),$T$4:$AB$4,0)))))</f>
        <v>2.5925925925925925E-3</v>
      </c>
      <c r="S21" s="27">
        <f t="shared" si="17"/>
        <v>3.3333333333333335E-3</v>
      </c>
      <c r="T21" s="1"/>
      <c r="U21" s="28"/>
      <c r="V21" s="1"/>
      <c r="W21" s="1"/>
    </row>
    <row r="22" spans="1:23" ht="13.5" customHeight="1" x14ac:dyDescent="0.3">
      <c r="A22" s="21">
        <f t="shared" si="15"/>
        <v>0.79554398148148153</v>
      </c>
      <c r="B22" s="22"/>
      <c r="C22" s="22">
        <f t="shared" si="16"/>
        <v>0.61151620370370374</v>
      </c>
      <c r="D22" s="22"/>
      <c r="E22" s="22"/>
      <c r="F22" s="23">
        <v>2.2999999999999998</v>
      </c>
      <c r="G22" s="23">
        <v>6</v>
      </c>
      <c r="H22" s="24" t="s">
        <v>55</v>
      </c>
      <c r="I22" s="22">
        <f t="shared" si="12"/>
        <v>0.23248842592592589</v>
      </c>
      <c r="J22" s="22"/>
      <c r="K22" s="43">
        <f t="shared" si="13"/>
        <v>0.65609953703703705</v>
      </c>
      <c r="L22" s="40"/>
      <c r="M22" s="25"/>
      <c r="O22" s="5">
        <f t="shared" si="3"/>
        <v>24.8</v>
      </c>
      <c r="P22" s="26" t="s">
        <v>48</v>
      </c>
      <c r="Q22" s="26" t="s">
        <v>51</v>
      </c>
      <c r="R22" s="27">
        <f t="shared" ref="R22:S22" si="18">TIME(0,0,(3600*($O22-$O21)/(INDEX($T$5:$AB$6,MATCH(R$15,$S$5:$S$6,0),MATCH((CONCATENATE($P22,$Q22)),$T$4:$AB$4,0)))))</f>
        <v>1.9097222222222222E-3</v>
      </c>
      <c r="S22" s="27">
        <f t="shared" si="18"/>
        <v>2.3958333333333336E-3</v>
      </c>
      <c r="T22" s="1"/>
      <c r="U22" s="28"/>
      <c r="V22" s="1"/>
      <c r="W22" s="1"/>
    </row>
    <row r="23" spans="1:23" ht="13.5" customHeight="1" x14ac:dyDescent="0.3">
      <c r="A23" s="21">
        <f t="shared" si="15"/>
        <v>0.79759259259259263</v>
      </c>
      <c r="B23" s="22"/>
      <c r="C23" s="22">
        <f t="shared" si="16"/>
        <v>0.61356481481481484</v>
      </c>
      <c r="D23" s="22"/>
      <c r="E23" s="22"/>
      <c r="F23" s="23">
        <v>1.7</v>
      </c>
      <c r="G23" s="23">
        <v>7</v>
      </c>
      <c r="H23" s="24" t="s">
        <v>56</v>
      </c>
      <c r="I23" s="22">
        <f t="shared" si="12"/>
        <v>0.23043981481481479</v>
      </c>
      <c r="J23" s="22"/>
      <c r="K23" s="43">
        <f t="shared" si="13"/>
        <v>0.65405092592592595</v>
      </c>
      <c r="L23" s="40"/>
      <c r="M23" s="25"/>
      <c r="O23" s="5">
        <f t="shared" si="3"/>
        <v>26.5</v>
      </c>
      <c r="P23" s="26" t="s">
        <v>48</v>
      </c>
      <c r="Q23" s="26" t="s">
        <v>51</v>
      </c>
      <c r="R23" s="27">
        <f t="shared" ref="R23:S23" si="19">TIME(0,0,(3600*($O23-$O22)/(INDEX($T$5:$AB$6,MATCH(R$15,$S$5:$S$6,0),MATCH((CONCATENATE($P23,$Q23)),$T$4:$AB$4,0)))))</f>
        <v>1.4120370370370369E-3</v>
      </c>
      <c r="S23" s="27">
        <f t="shared" si="19"/>
        <v>1.7708333333333332E-3</v>
      </c>
      <c r="T23" s="1"/>
      <c r="U23" s="28"/>
      <c r="V23" s="1"/>
      <c r="W23" s="1"/>
    </row>
    <row r="24" spans="1:23" ht="13.5" customHeight="1" x14ac:dyDescent="0.3">
      <c r="A24" s="21">
        <f t="shared" si="15"/>
        <v>0.79896990740740748</v>
      </c>
      <c r="B24" s="22"/>
      <c r="C24" s="22">
        <f t="shared" si="16"/>
        <v>0.61494212962962969</v>
      </c>
      <c r="D24" s="22"/>
      <c r="E24" s="22"/>
      <c r="F24" s="23">
        <v>0.8</v>
      </c>
      <c r="G24" s="23">
        <v>8</v>
      </c>
      <c r="H24" s="24" t="s">
        <v>57</v>
      </c>
      <c r="I24" s="22">
        <f t="shared" si="12"/>
        <v>0.22906249999999997</v>
      </c>
      <c r="J24" s="22"/>
      <c r="K24" s="43">
        <f t="shared" si="13"/>
        <v>0.65267361111111111</v>
      </c>
      <c r="L24" s="40"/>
      <c r="M24" s="25"/>
      <c r="O24" s="5">
        <f t="shared" si="3"/>
        <v>27.3</v>
      </c>
      <c r="P24" s="26" t="s">
        <v>54</v>
      </c>
      <c r="Q24" s="26" t="s">
        <v>51</v>
      </c>
      <c r="R24" s="27">
        <f t="shared" ref="R24:S24" si="20">TIME(0,0,(3600*($O24-$O23)/(INDEX($T$5:$AB$6,MATCH(R$15,$S$5:$S$6,0),MATCH((CONCATENATE($P24,$Q24)),$T$4:$AB$4,0)))))</f>
        <v>7.407407407407407E-4</v>
      </c>
      <c r="S24" s="27">
        <f t="shared" si="20"/>
        <v>9.4907407407407408E-4</v>
      </c>
      <c r="T24" s="1"/>
      <c r="U24" s="28"/>
      <c r="V24" s="1"/>
      <c r="W24" s="1"/>
    </row>
    <row r="25" spans="1:23" ht="13.5" customHeight="1" x14ac:dyDescent="0.3">
      <c r="A25" s="21">
        <f t="shared" si="15"/>
        <v>0.80581018518518521</v>
      </c>
      <c r="B25" s="22"/>
      <c r="C25" s="22">
        <f t="shared" si="16"/>
        <v>0.62178240740740742</v>
      </c>
      <c r="D25" s="22"/>
      <c r="E25" s="22"/>
      <c r="F25" s="23">
        <v>6.7</v>
      </c>
      <c r="G25" s="23">
        <v>9</v>
      </c>
      <c r="H25" s="24" t="s">
        <v>58</v>
      </c>
      <c r="I25" s="30">
        <v>0.22222222222222221</v>
      </c>
      <c r="J25" s="30"/>
      <c r="K25" s="44">
        <v>0.64583333333333337</v>
      </c>
      <c r="L25" s="42"/>
      <c r="M25" s="31"/>
      <c r="O25" s="5">
        <f t="shared" si="3"/>
        <v>34</v>
      </c>
      <c r="P25" s="26" t="s">
        <v>54</v>
      </c>
      <c r="Q25" s="26" t="s">
        <v>51</v>
      </c>
      <c r="R25" s="27">
        <f t="shared" ref="R25:S25" si="21">TIME(0,0,(3600*($O25-$O24)/(INDEX($T$5:$AB$6,MATCH(R$15,$S$5:$S$6,0),MATCH((CONCATENATE($P25,$Q25)),$T$4:$AB$4,0)))))</f>
        <v>6.2037037037037043E-3</v>
      </c>
      <c r="S25" s="27">
        <f t="shared" si="21"/>
        <v>7.9745370370370369E-3</v>
      </c>
      <c r="T25" s="1"/>
      <c r="U25" s="28"/>
      <c r="V25" s="1"/>
      <c r="W25" s="1"/>
    </row>
    <row r="26" spans="1:23" ht="13.5" customHeight="1" x14ac:dyDescent="0.3">
      <c r="A26" s="21"/>
      <c r="B26" s="22"/>
      <c r="C26" s="22"/>
      <c r="D26" s="22"/>
      <c r="E26" s="22"/>
      <c r="F26" s="23"/>
      <c r="G26" s="23"/>
      <c r="H26" s="24"/>
      <c r="I26" s="22"/>
      <c r="J26" s="22"/>
      <c r="K26" s="22"/>
      <c r="L26" s="22"/>
      <c r="M26" s="25"/>
      <c r="R26" s="27"/>
      <c r="S26" s="27"/>
      <c r="T26" s="1"/>
      <c r="U26" s="28"/>
      <c r="V26" s="1"/>
      <c r="W26" s="1"/>
    </row>
    <row r="27" spans="1:23" ht="13.5" customHeight="1" x14ac:dyDescent="0.25">
      <c r="A27" s="32" t="s">
        <v>59</v>
      </c>
      <c r="B27" s="33" t="s">
        <v>60</v>
      </c>
      <c r="C27" s="33" t="s">
        <v>62</v>
      </c>
      <c r="D27" s="33" t="s">
        <v>61</v>
      </c>
      <c r="E27" s="33"/>
      <c r="F27" s="33"/>
      <c r="G27" s="33"/>
      <c r="H27" s="34"/>
      <c r="I27" s="35" t="s">
        <v>59</v>
      </c>
      <c r="J27" s="33" t="s">
        <v>60</v>
      </c>
      <c r="K27" s="33" t="s">
        <v>61</v>
      </c>
      <c r="L27" s="33" t="s">
        <v>61</v>
      </c>
      <c r="M27" s="36"/>
    </row>
    <row r="28" spans="1:23" ht="13.2" x14ac:dyDescent="0.25">
      <c r="A28" s="1"/>
      <c r="B28" s="37" t="s">
        <v>63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23" ht="12.75" customHeight="1" x14ac:dyDescent="0.3">
      <c r="I29" s="5" t="s">
        <v>64</v>
      </c>
    </row>
    <row r="30" spans="1:23" ht="12.75" customHeight="1" x14ac:dyDescent="0.25"/>
    <row r="31" spans="1:23" ht="12.75" customHeight="1" x14ac:dyDescent="0.25"/>
    <row r="32" spans="1:23" ht="12.75" customHeight="1" x14ac:dyDescent="0.3">
      <c r="A32" s="38"/>
      <c r="B32" s="38"/>
      <c r="C32" s="38"/>
      <c r="D32" s="38"/>
      <c r="E32" s="38"/>
      <c r="F32" s="38"/>
      <c r="G32" s="38"/>
      <c r="H32" s="38"/>
    </row>
    <row r="33" spans="1:10" ht="12.75" customHeight="1" x14ac:dyDescent="0.25">
      <c r="B33" s="39"/>
      <c r="C33" s="39"/>
      <c r="D33" s="39"/>
      <c r="E33" s="39"/>
      <c r="F33" s="39"/>
      <c r="G33" s="39"/>
    </row>
    <row r="34" spans="1:10" ht="12.75" customHeight="1" x14ac:dyDescent="0.25">
      <c r="B34" s="39"/>
      <c r="C34" s="39"/>
      <c r="D34" s="39"/>
      <c r="E34" s="39"/>
      <c r="F34" s="39"/>
      <c r="G34" s="39"/>
    </row>
    <row r="35" spans="1:10" ht="12.75" customHeight="1" x14ac:dyDescent="0.25">
      <c r="B35" s="39"/>
      <c r="C35" s="39"/>
      <c r="D35" s="39"/>
      <c r="E35" s="39"/>
      <c r="F35" s="39"/>
    </row>
    <row r="36" spans="1:10" ht="12.75" customHeight="1" x14ac:dyDescent="0.25">
      <c r="B36" s="39"/>
    </row>
    <row r="37" spans="1:10" ht="12.75" customHeight="1" x14ac:dyDescent="0.25">
      <c r="B37" s="39"/>
    </row>
    <row r="38" spans="1:10" ht="12.75" customHeight="1" x14ac:dyDescent="0.25">
      <c r="B38" s="39"/>
    </row>
    <row r="39" spans="1:10" ht="12.75" customHeight="1" x14ac:dyDescent="0.25">
      <c r="B39" s="39"/>
    </row>
    <row r="40" spans="1:10" ht="12.75" customHeight="1" x14ac:dyDescent="0.3">
      <c r="A40" s="38"/>
      <c r="B40" s="38"/>
      <c r="C40" s="38"/>
      <c r="D40" s="38"/>
      <c r="E40" s="38"/>
      <c r="F40" s="38"/>
      <c r="G40" s="38"/>
      <c r="H40" s="38"/>
      <c r="I40" s="38"/>
      <c r="J40" s="38"/>
    </row>
    <row r="41" spans="1:10" ht="12.75" customHeight="1" x14ac:dyDescent="0.3">
      <c r="A41" s="38"/>
    </row>
    <row r="42" spans="1:10" ht="16.5" customHeight="1" x14ac:dyDescent="0.25"/>
    <row r="43" spans="1:10" ht="16.5" customHeight="1" x14ac:dyDescent="0.25"/>
    <row r="44" spans="1:10" ht="16.5" customHeight="1" x14ac:dyDescent="0.25"/>
    <row r="45" spans="1:10" ht="16.5" customHeight="1" x14ac:dyDescent="0.25"/>
    <row r="46" spans="1:10" ht="16.5" customHeight="1" x14ac:dyDescent="0.25"/>
    <row r="47" spans="1:10" ht="12.75" customHeight="1" x14ac:dyDescent="0.25"/>
    <row r="48" spans="1:10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2023-05-19T11:35:41Z</dcterms:modified>
</cp:coreProperties>
</file>